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a1- Preventivo_Formaz" sheetId="1" state="visible" r:id="rId2"/>
  </sheets>
  <definedNames>
    <definedName function="false" hidden="false" localSheetId="0" name="_xlnm.Print_Titles" vbProcedure="false">'4a1- Preventivo_Formaz'!$4:$4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<sst xmlns="http://schemas.openxmlformats.org/spreadsheetml/2006/main" count="93" uniqueCount="52">
  <si>
    <t xml:space="preserve">PR FSE+ 2021-2027 REGIONE TOSCANA</t>
  </si>
  <si>
    <r>
      <rPr>
        <b val="true"/>
        <sz val="13"/>
        <rFont val="Arial Narrow"/>
        <family val="2"/>
        <charset val="1"/>
      </rPr>
      <t xml:space="preserve">Allegato 4.a.1 - Strumento a supporto del calcolo del costo totale del progetto e della distribuzione degli aiuti (finanziamento pubblico) fra le imprese a </t>
    </r>
    <r>
      <rPr>
        <b val="true"/>
        <u val="single"/>
        <sz val="13"/>
        <rFont val="Arial Narrow"/>
        <family val="2"/>
        <charset val="1"/>
      </rPr>
      <t xml:space="preserve">PREVENTIVO</t>
    </r>
    <r>
      <rPr>
        <b val="true"/>
        <sz val="13"/>
        <rFont val="Arial Narrow"/>
        <family val="2"/>
        <charset val="1"/>
      </rPr>
      <t xml:space="preserve"> 
REGIME DE MINIMIS
</t>
    </r>
  </si>
  <si>
    <t xml:space="preserve">Inserire percentuale d'aiuto applicata al progetto</t>
  </si>
  <si>
    <t xml:space="preserve">Progetto</t>
  </si>
  <si>
    <t xml:space="preserve">Partecipanti(*)
</t>
  </si>
  <si>
    <t xml:space="preserve">Ore formazione gruppo
</t>
  </si>
  <si>
    <t xml:space="preserve">Monte Ore
Formazione di gruppo</t>
  </si>
  <si>
    <t xml:space="preserve">Ore formazione individuale e/o individualizzata
</t>
  </si>
  <si>
    <t xml:space="preserve">Monte Ore
Formazione individuale e/o individualizzata</t>
  </si>
  <si>
    <t xml:space="preserve">Quota formazione (UCS 131,63€)</t>
  </si>
  <si>
    <t xml:space="preserve">Quota partecipazione (UCS 0,90€)</t>
  </si>
  <si>
    <t xml:space="preserve">Quota formazione individuale e/o individualizzata (UCS 45,00€)</t>
  </si>
  <si>
    <t xml:space="preserve">Costo totale
€</t>
  </si>
  <si>
    <t xml:space="preserve">Finanziamento Pubblico (aiuto) €
</t>
  </si>
  <si>
    <t xml:space="preserve">Quota privata
€
</t>
  </si>
  <si>
    <t xml:space="preserve">a</t>
  </si>
  <si>
    <t xml:space="preserve">b</t>
  </si>
  <si>
    <t xml:space="preserve">c=a*b</t>
  </si>
  <si>
    <t xml:space="preserve">d</t>
  </si>
  <si>
    <t xml:space="preserve">e</t>
  </si>
  <si>
    <t xml:space="preserve">f=b*131,63</t>
  </si>
  <si>
    <t xml:space="preserve">h=c*0,90</t>
  </si>
  <si>
    <t xml:space="preserve">i=e*45,00</t>
  </si>
  <si>
    <t xml:space="preserve">l=f+h+i</t>
  </si>
  <si>
    <t xml:space="preserve">m= (% aiuto l)</t>
  </si>
  <si>
    <t xml:space="preserve">n=(l-m)</t>
  </si>
  <si>
    <t xml:space="preserve">corso A</t>
  </si>
  <si>
    <t xml:space="preserve">NO</t>
  </si>
  <si>
    <t xml:space="preserve">corso B</t>
  </si>
  <si>
    <t xml:space="preserve">corso C</t>
  </si>
  <si>
    <t xml:space="preserve">corso D</t>
  </si>
  <si>
    <t xml:space="preserve">corso E</t>
  </si>
  <si>
    <t xml:space="preserve">corso F</t>
  </si>
  <si>
    <t xml:space="preserve">corso G</t>
  </si>
  <si>
    <t xml:space="preserve">corso n</t>
  </si>
  <si>
    <t xml:space="preserve">TOTALE PROGETTO</t>
  </si>
  <si>
    <t xml:space="preserve">Azienda 1 </t>
  </si>
  <si>
    <t xml:space="preserve">Peso percentuale  della formazione di gruppo per singola impresa
</t>
  </si>
  <si>
    <t xml:space="preserve">Percentuale di aiuto in de minimis per singola impresa</t>
  </si>
  <si>
    <t xml:space="preserve">TOTALE AZIENDA 1</t>
  </si>
  <si>
    <t xml:space="preserve">Azienda 2</t>
  </si>
  <si>
    <t xml:space="preserve">TOTALE AZIENDA 2</t>
  </si>
  <si>
    <t xml:space="preserve">Azienda 3</t>
  </si>
  <si>
    <t xml:space="preserve">TOTALE AZIENDA 3</t>
  </si>
  <si>
    <t xml:space="preserve">Azienda 4</t>
  </si>
  <si>
    <t xml:space="preserve">TOTALE AZIENDA 4</t>
  </si>
  <si>
    <t xml:space="preserve">Azienda n</t>
  </si>
  <si>
    <t xml:space="preserve">TOTALE AZIENDA n</t>
  </si>
  <si>
    <t xml:space="preserve">TOTALE PROGETTO </t>
  </si>
  <si>
    <t xml:space="preserve">(*) In caso di più corsi per azienda occorre considerare  il numero di dipendenti che partecipano a ciascun corso (anche se trattasi delle stesse persone che partecipano a più di un corso) </t>
  </si>
  <si>
    <t xml:space="preserve">Le parti in grigio si compilano automaticamente</t>
  </si>
  <si>
    <t xml:space="preserve">FORMAZIONE INDIVIDUALE O INDIVIDUALIZZATA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</si>
</sst>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  <numFmt numFmtId="169" formatCode="@"/>
    <numFmt numFmtId="170" formatCode="0"/>
    <numFmt numFmtId="171" formatCode="_-* #,##0\ _€_-;\-* #,##0\ _€_-;_-* \-??\ _€_-;_-@_-"/>
    <numFmt numFmtId="172" formatCode="0.00%"/>
    <numFmt numFmtId="173" formatCode="0.0%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3"/>
      <name val="Arial Narrow"/>
      <family val="2"/>
      <charset val="1"/>
    </font>
    <font>
      <b val="true"/>
      <u val="single"/>
      <sz val="13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sz val="13"/>
      <color rgb="FFFFFFFF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i val="true"/>
      <sz val="11"/>
      <name val="Arial Narrow"/>
      <family val="2"/>
      <charset val="1"/>
    </font>
    <font>
      <sz val="11"/>
      <name val="Calibri"/>
      <family val="2"/>
      <charset val="1"/>
    </font>
    <font>
      <b val="true"/>
      <sz val="16"/>
      <color rgb="FF000000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BDBDB"/>
      </patternFill>
    </fill>
    <fill>
      <patternFill patternType="solid">
        <fgColor rgb="FFDBDBDB"/>
        <bgColor rgb="FFDAE3F3"/>
      </patternFill>
    </fill>
    <fill>
      <patternFill patternType="solid">
        <fgColor rgb="FF70AD47"/>
        <bgColor rgb="FF969696"/>
      </patternFill>
    </fill>
    <fill>
      <patternFill patternType="solid">
        <fgColor rgb="FF33CCCC"/>
        <bgColor rgb="FF00CCFF"/>
      </patternFill>
    </fill>
    <fill>
      <patternFill patternType="solid">
        <fgColor rgb="FFB2B2B2"/>
        <bgColor rgb="FFBFBFBF"/>
      </patternFill>
    </fill>
    <fill>
      <patternFill patternType="solid">
        <fgColor rgb="FFBFBFBF"/>
        <bgColor rgb="FFB2B2B2"/>
      </patternFill>
    </fill>
    <fill>
      <patternFill patternType="solid">
        <fgColor rgb="FFB4C7E7"/>
        <bgColor rgb="FFBFBFBF"/>
      </patternFill>
    </fill>
    <fill>
      <patternFill patternType="solid">
        <fgColor rgb="FF969696"/>
        <bgColor rgb="FF80808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17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7" fillId="3" borderId="1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3" borderId="2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5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7" fillId="6" borderId="1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7" fillId="7" borderId="10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7" fillId="8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8" borderId="1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8" borderId="1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8" borderId="1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20" fillId="8" borderId="13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3" borderId="1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6" fillId="4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9" borderId="1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7" fillId="8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8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10" borderId="1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7" fillId="10" borderId="1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17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8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7" fillId="8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7" fillId="8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10" borderId="12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1" fillId="7" borderId="13" xfId="19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7" fillId="10" borderId="16" xfId="1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7" fillId="6" borderId="2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B2B2B2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70AD4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200"/>
  <sheetViews>
    <sheetView showFormulas="false" showGridLines="fals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J56" activeCellId="0" sqref="J56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3.11"/>
    <col collapsed="false" customWidth="true" hidden="false" outlineLevel="0" max="3" min="3" style="2" width="8.11"/>
    <col collapsed="false" customWidth="true" hidden="false" outlineLevel="0" max="4" min="4" style="3" width="14.88"/>
    <col collapsed="false" customWidth="true" hidden="false" outlineLevel="0" max="5" min="5" style="3" width="11.89"/>
    <col collapsed="false" customWidth="true" hidden="false" outlineLevel="0" max="6" min="6" style="3" width="10.65"/>
    <col collapsed="false" customWidth="true" hidden="false" outlineLevel="0" max="8" min="7" style="3" width="13.1"/>
    <col collapsed="false" customWidth="true" hidden="false" outlineLevel="0" max="10" min="9" style="4" width="13.1"/>
    <col collapsed="false" customWidth="true" hidden="false" outlineLevel="0" max="11" min="11" style="4" width="16.11"/>
    <col collapsed="false" customWidth="true" hidden="false" outlineLevel="0" max="12" min="12" style="5" width="16.11"/>
    <col collapsed="false" customWidth="true" hidden="false" outlineLevel="0" max="13" min="13" style="4" width="25.11"/>
    <col collapsed="false" customWidth="true" hidden="false" outlineLevel="0" max="14" min="14" style="5" width="12.33"/>
    <col collapsed="false" customWidth="true" hidden="false" outlineLevel="0" max="15" min="15" style="6" width="0.11"/>
    <col collapsed="false" customWidth="true" hidden="false" outlineLevel="0" max="16" min="16" style="7" width="12.37"/>
    <col collapsed="false" customWidth="true" hidden="false" outlineLevel="0" max="17" min="17" style="3" width="10.97"/>
    <col collapsed="false" customWidth="false" hidden="false" outlineLevel="0" max="1022" min="18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7"/>
    </row>
    <row r="2" s="14" customFormat="true" ht="66" hidden="false" customHeight="true" outlineLevel="0" collapsed="false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3"/>
    </row>
    <row r="3" customFormat="false" ht="48.75" hidden="false" customHeight="true" outlineLevel="0" collapsed="false">
      <c r="A3" s="15"/>
      <c r="B3" s="15"/>
      <c r="C3" s="16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8" t="n">
        <v>1</v>
      </c>
    </row>
    <row r="4" s="23" customFormat="true" ht="69" hidden="false" customHeight="true" outlineLevel="0" collapsed="false">
      <c r="A4" s="16" t="s">
        <v>3</v>
      </c>
      <c r="B4" s="16"/>
      <c r="C4" s="19"/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1" t="s">
        <v>13</v>
      </c>
      <c r="N4" s="20" t="s">
        <v>14</v>
      </c>
      <c r="O4" s="22"/>
    </row>
    <row r="5" s="23" customFormat="true" ht="13.8" hidden="false" customHeight="false" outlineLevel="0" collapsed="false">
      <c r="A5" s="24"/>
      <c r="B5" s="24"/>
      <c r="C5" s="19"/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1" t="s">
        <v>20</v>
      </c>
      <c r="J5" s="21" t="s">
        <v>21</v>
      </c>
      <c r="K5" s="21" t="s">
        <v>22</v>
      </c>
      <c r="L5" s="20" t="s">
        <v>23</v>
      </c>
      <c r="M5" s="21" t="s">
        <v>24</v>
      </c>
      <c r="N5" s="20" t="s">
        <v>25</v>
      </c>
      <c r="O5" s="22"/>
    </row>
    <row r="6" customFormat="false" ht="15" hidden="false" customHeight="true" outlineLevel="0" collapsed="false">
      <c r="A6" s="25"/>
      <c r="B6" s="26"/>
      <c r="C6" s="27" t="s">
        <v>26</v>
      </c>
      <c r="D6" s="28" t="n">
        <f aca="false">D15+D24+D33+D42</f>
        <v>10</v>
      </c>
      <c r="E6" s="29" t="n">
        <v>120</v>
      </c>
      <c r="F6" s="30" t="n">
        <f aca="false">F15+F24+F33+F42</f>
        <v>1200</v>
      </c>
      <c r="G6" s="31"/>
      <c r="H6" s="30" t="n">
        <f aca="false">+G6*D6</f>
        <v>0</v>
      </c>
      <c r="I6" s="32"/>
      <c r="J6" s="32"/>
      <c r="K6" s="32"/>
      <c r="L6" s="32"/>
      <c r="M6" s="32"/>
      <c r="N6" s="33"/>
      <c r="P6" s="34" t="s">
        <v>27</v>
      </c>
    </row>
    <row r="7" customFormat="false" ht="15" hidden="false" customHeight="true" outlineLevel="0" collapsed="false">
      <c r="A7" s="25"/>
      <c r="B7" s="26"/>
      <c r="C7" s="35" t="s">
        <v>28</v>
      </c>
      <c r="D7" s="36" t="n">
        <f aca="false">D16+D25+D34+D43</f>
        <v>10</v>
      </c>
      <c r="E7" s="29" t="n">
        <v>100</v>
      </c>
      <c r="F7" s="30" t="n">
        <f aca="false">F16+F25+F34+F43</f>
        <v>1000</v>
      </c>
      <c r="G7" s="31"/>
      <c r="H7" s="30" t="n">
        <f aca="false">+G7*D7</f>
        <v>0</v>
      </c>
      <c r="I7" s="32"/>
      <c r="J7" s="32"/>
      <c r="K7" s="32"/>
      <c r="L7" s="32"/>
      <c r="M7" s="32"/>
      <c r="N7" s="33"/>
    </row>
    <row r="8" customFormat="false" ht="15" hidden="false" customHeight="true" outlineLevel="0" collapsed="false">
      <c r="A8" s="25"/>
      <c r="B8" s="26"/>
      <c r="C8" s="35" t="s">
        <v>29</v>
      </c>
      <c r="D8" s="37" t="n">
        <v>3</v>
      </c>
      <c r="E8" s="29"/>
      <c r="F8" s="30" t="n">
        <f aca="false">+E8*D8</f>
        <v>0</v>
      </c>
      <c r="G8" s="38" t="n">
        <v>10</v>
      </c>
      <c r="H8" s="38" t="n">
        <f aca="false">+G8*D8</f>
        <v>30</v>
      </c>
      <c r="I8" s="32"/>
      <c r="J8" s="32"/>
      <c r="K8" s="32"/>
      <c r="L8" s="32"/>
      <c r="M8" s="32"/>
      <c r="N8" s="33"/>
      <c r="P8" s="39"/>
    </row>
    <row r="9" customFormat="false" ht="15" hidden="false" customHeight="true" outlineLevel="0" collapsed="false">
      <c r="A9" s="25"/>
      <c r="B9" s="26"/>
      <c r="C9" s="35" t="s">
        <v>30</v>
      </c>
      <c r="D9" s="37" t="n">
        <v>3</v>
      </c>
      <c r="E9" s="29"/>
      <c r="F9" s="30" t="n">
        <f aca="false">+E9*D9</f>
        <v>0</v>
      </c>
      <c r="G9" s="38" t="n">
        <v>10</v>
      </c>
      <c r="H9" s="38" t="n">
        <f aca="false">+G9*D9</f>
        <v>30</v>
      </c>
      <c r="I9" s="32"/>
      <c r="J9" s="32"/>
      <c r="K9" s="32"/>
      <c r="L9" s="32"/>
      <c r="M9" s="32"/>
      <c r="N9" s="33"/>
      <c r="P9" s="39"/>
    </row>
    <row r="10" customFormat="false" ht="15" hidden="false" customHeight="true" outlineLevel="0" collapsed="false">
      <c r="A10" s="25"/>
      <c r="B10" s="26"/>
      <c r="C10" s="35" t="s">
        <v>31</v>
      </c>
      <c r="D10" s="36"/>
      <c r="E10" s="29"/>
      <c r="F10" s="30" t="n">
        <f aca="false">+E10*D10</f>
        <v>0</v>
      </c>
      <c r="G10" s="31"/>
      <c r="H10" s="30" t="n">
        <f aca="false">+G10*D10</f>
        <v>0</v>
      </c>
      <c r="I10" s="32"/>
      <c r="J10" s="32"/>
      <c r="K10" s="32"/>
      <c r="L10" s="32"/>
      <c r="M10" s="32"/>
      <c r="N10" s="33"/>
      <c r="P10" s="39"/>
    </row>
    <row r="11" customFormat="false" ht="15" hidden="false" customHeight="true" outlineLevel="0" collapsed="false">
      <c r="A11" s="25"/>
      <c r="B11" s="26"/>
      <c r="C11" s="35" t="s">
        <v>32</v>
      </c>
      <c r="D11" s="36"/>
      <c r="E11" s="29"/>
      <c r="F11" s="30" t="n">
        <f aca="false">+E11*D11</f>
        <v>0</v>
      </c>
      <c r="G11" s="31"/>
      <c r="H11" s="30" t="n">
        <f aca="false">+G11*D11</f>
        <v>0</v>
      </c>
      <c r="I11" s="32"/>
      <c r="J11" s="32"/>
      <c r="K11" s="32"/>
      <c r="L11" s="32"/>
      <c r="M11" s="32"/>
      <c r="N11" s="33"/>
      <c r="P11" s="39"/>
    </row>
    <row r="12" s="3" customFormat="true" ht="15" hidden="false" customHeight="true" outlineLevel="0" collapsed="false">
      <c r="A12" s="25"/>
      <c r="B12" s="26"/>
      <c r="C12" s="35" t="s">
        <v>33</v>
      </c>
      <c r="D12" s="36"/>
      <c r="E12" s="29"/>
      <c r="F12" s="30" t="n">
        <f aca="false">+E12*D12</f>
        <v>0</v>
      </c>
      <c r="G12" s="31"/>
      <c r="H12" s="30" t="n">
        <f aca="false">+G12*D12</f>
        <v>0</v>
      </c>
      <c r="N12" s="40"/>
      <c r="O12" s="6"/>
      <c r="P12" s="39"/>
    </row>
    <row r="13" s="3" customFormat="true" ht="15" hidden="false" customHeight="true" outlineLevel="0" collapsed="false">
      <c r="A13" s="25"/>
      <c r="B13" s="26"/>
      <c r="C13" s="35" t="s">
        <v>34</v>
      </c>
      <c r="D13" s="41"/>
      <c r="E13" s="42"/>
      <c r="F13" s="30" t="n">
        <f aca="false">+E13*D13</f>
        <v>0</v>
      </c>
      <c r="G13" s="31"/>
      <c r="H13" s="30" t="n">
        <f aca="false">+G13*D13</f>
        <v>0</v>
      </c>
      <c r="N13" s="43"/>
      <c r="O13" s="6"/>
      <c r="P13" s="39"/>
    </row>
    <row r="14" customFormat="false" ht="28.05" hidden="false" customHeight="true" outlineLevel="0" collapsed="false">
      <c r="A14" s="44" t="s">
        <v>35</v>
      </c>
      <c r="B14" s="44"/>
      <c r="C14" s="44"/>
      <c r="D14" s="44"/>
      <c r="E14" s="45" t="n">
        <f aca="false">SUM(E6:E13)</f>
        <v>220</v>
      </c>
      <c r="F14" s="46" t="n">
        <f aca="false">SUM(F6:F13)</f>
        <v>2200</v>
      </c>
      <c r="G14" s="46"/>
      <c r="H14" s="46" t="n">
        <f aca="false">SUM(H6:H13)</f>
        <v>60</v>
      </c>
      <c r="I14" s="47" t="n">
        <f aca="false">E14*131.63</f>
        <v>28958.6</v>
      </c>
      <c r="J14" s="48" t="n">
        <f aca="false">J23+J32+J41+J50</f>
        <v>1980</v>
      </c>
      <c r="K14" s="48" t="n">
        <f aca="false">K23+K32+K41+K50</f>
        <v>2700</v>
      </c>
      <c r="L14" s="49" t="n">
        <f aca="false">+I14+J14+K14</f>
        <v>33638.6</v>
      </c>
      <c r="M14" s="50" t="n">
        <f aca="false">+ROUND(N$3*L14,2)</f>
        <v>33638.6</v>
      </c>
      <c r="N14" s="50" t="n">
        <f aca="false">+L14-M14</f>
        <v>0</v>
      </c>
      <c r="P14" s="3"/>
    </row>
    <row r="15" customFormat="false" ht="15" hidden="false" customHeight="true" outlineLevel="0" collapsed="false">
      <c r="A15" s="51" t="s">
        <v>36</v>
      </c>
      <c r="B15" s="52"/>
      <c r="C15" s="27" t="s">
        <v>26</v>
      </c>
      <c r="D15" s="28" t="n">
        <v>2</v>
      </c>
      <c r="E15" s="53" t="n">
        <v>120</v>
      </c>
      <c r="F15" s="30" t="n">
        <f aca="false">+E15*D15</f>
        <v>240</v>
      </c>
      <c r="G15" s="54"/>
      <c r="H15" s="55" t="n">
        <f aca="false">D15*G15</f>
        <v>0</v>
      </c>
      <c r="I15" s="32"/>
      <c r="J15" s="32"/>
      <c r="K15" s="32"/>
      <c r="L15" s="32"/>
      <c r="M15" s="32"/>
      <c r="N15" s="33"/>
      <c r="P15" s="20" t="s">
        <v>37</v>
      </c>
      <c r="Q15" s="20" t="s">
        <v>38</v>
      </c>
    </row>
    <row r="16" customFormat="false" ht="15" hidden="false" customHeight="true" outlineLevel="0" collapsed="false">
      <c r="A16" s="51"/>
      <c r="B16" s="52"/>
      <c r="C16" s="35" t="s">
        <v>28</v>
      </c>
      <c r="D16" s="36" t="n">
        <v>2</v>
      </c>
      <c r="E16" s="29" t="n">
        <v>100</v>
      </c>
      <c r="F16" s="30" t="n">
        <f aca="false">+E16*D16</f>
        <v>200</v>
      </c>
      <c r="G16" s="54"/>
      <c r="H16" s="55" t="n">
        <f aca="false">D16*G16</f>
        <v>0</v>
      </c>
      <c r="I16" s="32"/>
      <c r="J16" s="32"/>
      <c r="K16" s="32"/>
      <c r="L16" s="32"/>
      <c r="M16" s="32"/>
      <c r="N16" s="33"/>
      <c r="P16" s="20"/>
      <c r="Q16" s="20"/>
    </row>
    <row r="17" customFormat="false" ht="15" hidden="false" customHeight="true" outlineLevel="0" collapsed="false">
      <c r="A17" s="51"/>
      <c r="B17" s="52"/>
      <c r="C17" s="35" t="s">
        <v>29</v>
      </c>
      <c r="D17" s="37" t="n">
        <v>1</v>
      </c>
      <c r="E17" s="29"/>
      <c r="F17" s="30" t="n">
        <f aca="false">+E17*D17</f>
        <v>0</v>
      </c>
      <c r="G17" s="38" t="n">
        <v>10</v>
      </c>
      <c r="H17" s="38" t="n">
        <f aca="false">D17*G17</f>
        <v>10</v>
      </c>
      <c r="I17" s="32"/>
      <c r="J17" s="32"/>
      <c r="K17" s="32"/>
      <c r="L17" s="32"/>
      <c r="M17" s="32"/>
      <c r="N17" s="33"/>
      <c r="P17" s="20"/>
      <c r="Q17" s="20" t="s">
        <v>38</v>
      </c>
    </row>
    <row r="18" customFormat="false" ht="15" hidden="false" customHeight="true" outlineLevel="0" collapsed="false">
      <c r="A18" s="51"/>
      <c r="B18" s="52"/>
      <c r="C18" s="35" t="s">
        <v>30</v>
      </c>
      <c r="D18" s="36"/>
      <c r="E18" s="29"/>
      <c r="F18" s="30" t="n">
        <f aca="false">+E18*D18</f>
        <v>0</v>
      </c>
      <c r="G18" s="54"/>
      <c r="H18" s="55" t="n">
        <f aca="false">D18*G18</f>
        <v>0</v>
      </c>
      <c r="I18" s="32"/>
      <c r="J18" s="32"/>
      <c r="K18" s="32"/>
      <c r="L18" s="32"/>
      <c r="M18" s="32"/>
      <c r="N18" s="33"/>
      <c r="P18" s="20"/>
      <c r="Q18" s="20"/>
    </row>
    <row r="19" customFormat="false" ht="15" hidden="false" customHeight="true" outlineLevel="0" collapsed="false">
      <c r="A19" s="51"/>
      <c r="B19" s="52"/>
      <c r="C19" s="35" t="s">
        <v>31</v>
      </c>
      <c r="D19" s="36"/>
      <c r="E19" s="29"/>
      <c r="F19" s="30" t="n">
        <f aca="false">+E19*D19</f>
        <v>0</v>
      </c>
      <c r="G19" s="54"/>
      <c r="H19" s="55" t="n">
        <f aca="false">D19*G19</f>
        <v>0</v>
      </c>
      <c r="I19" s="32"/>
      <c r="J19" s="32"/>
      <c r="K19" s="32"/>
      <c r="L19" s="32"/>
      <c r="M19" s="32"/>
      <c r="N19" s="33"/>
      <c r="P19" s="20"/>
      <c r="Q19" s="20"/>
    </row>
    <row r="20" customFormat="false" ht="15" hidden="false" customHeight="true" outlineLevel="0" collapsed="false">
      <c r="A20" s="51"/>
      <c r="B20" s="52"/>
      <c r="C20" s="35" t="s">
        <v>32</v>
      </c>
      <c r="D20" s="41"/>
      <c r="E20" s="42"/>
      <c r="F20" s="30" t="n">
        <f aca="false">+E20*D20</f>
        <v>0</v>
      </c>
      <c r="G20" s="54"/>
      <c r="H20" s="55" t="n">
        <f aca="false">D20*G20</f>
        <v>0</v>
      </c>
      <c r="I20" s="32"/>
      <c r="J20" s="32"/>
      <c r="K20" s="32"/>
      <c r="L20" s="32"/>
      <c r="M20" s="32"/>
      <c r="N20" s="33"/>
      <c r="P20" s="20"/>
      <c r="Q20" s="20"/>
    </row>
    <row r="21" customFormat="false" ht="15" hidden="false" customHeight="true" outlineLevel="0" collapsed="false">
      <c r="A21" s="51"/>
      <c r="B21" s="52"/>
      <c r="C21" s="35" t="s">
        <v>33</v>
      </c>
      <c r="D21" s="41"/>
      <c r="E21" s="42"/>
      <c r="F21" s="30" t="n">
        <f aca="false">+E21*D21</f>
        <v>0</v>
      </c>
      <c r="G21" s="54"/>
      <c r="H21" s="55" t="n">
        <f aca="false">D21*G21</f>
        <v>0</v>
      </c>
      <c r="N21" s="56"/>
      <c r="P21" s="20"/>
      <c r="Q21" s="20"/>
    </row>
    <row r="22" customFormat="false" ht="15" hidden="false" customHeight="true" outlineLevel="0" collapsed="false">
      <c r="A22" s="51"/>
      <c r="B22" s="52"/>
      <c r="C22" s="35" t="s">
        <v>34</v>
      </c>
      <c r="D22" s="41"/>
      <c r="E22" s="42"/>
      <c r="F22" s="30" t="n">
        <f aca="false">+E22*D22</f>
        <v>0</v>
      </c>
      <c r="G22" s="54"/>
      <c r="H22" s="55" t="n">
        <f aca="false">D22*G22</f>
        <v>0</v>
      </c>
      <c r="N22" s="56"/>
      <c r="P22" s="20"/>
      <c r="Q22" s="20"/>
    </row>
    <row r="23" customFormat="false" ht="15" hidden="false" customHeight="true" outlineLevel="0" collapsed="false">
      <c r="A23" s="57" t="s">
        <v>39</v>
      </c>
      <c r="B23" s="57"/>
      <c r="C23" s="57"/>
      <c r="D23" s="57"/>
      <c r="E23" s="57"/>
      <c r="F23" s="46" t="n">
        <f aca="false">SUM(F15:F22)</f>
        <v>440</v>
      </c>
      <c r="G23" s="46"/>
      <c r="H23" s="46" t="n">
        <f aca="false">SUM(H15:H22)</f>
        <v>10</v>
      </c>
      <c r="I23" s="58" t="n">
        <f aca="false">I14*P23</f>
        <v>5791.72</v>
      </c>
      <c r="J23" s="59" t="n">
        <f aca="false">IF(F23=0, "0", ROUND(F23*0.9,2))</f>
        <v>396</v>
      </c>
      <c r="K23" s="59" t="n">
        <f aca="false">H23*45</f>
        <v>450</v>
      </c>
      <c r="L23" s="59" t="n">
        <f aca="false">+I23+J23+K23</f>
        <v>6637.72</v>
      </c>
      <c r="M23" s="60" t="n">
        <f aca="false">+ROUND(N$3*L23,2)</f>
        <v>6637.72</v>
      </c>
      <c r="N23" s="50"/>
      <c r="P23" s="61" t="n">
        <f aca="false">F23/$F$14</f>
        <v>0.2</v>
      </c>
      <c r="Q23" s="61" t="n">
        <f aca="false">M23/$M$14</f>
        <v>0.197324502208772</v>
      </c>
    </row>
    <row r="24" customFormat="false" ht="15" hidden="false" customHeight="true" outlineLevel="0" collapsed="false">
      <c r="A24" s="51" t="s">
        <v>40</v>
      </c>
      <c r="B24" s="52"/>
      <c r="C24" s="27" t="s">
        <v>26</v>
      </c>
      <c r="D24" s="36" t="n">
        <v>3</v>
      </c>
      <c r="E24" s="29" t="n">
        <v>120</v>
      </c>
      <c r="F24" s="30" t="n">
        <f aca="false">+E24*D24</f>
        <v>360</v>
      </c>
      <c r="G24" s="62"/>
      <c r="H24" s="55" t="n">
        <f aca="false">D24*G24</f>
        <v>0</v>
      </c>
      <c r="I24" s="63"/>
      <c r="J24" s="63"/>
      <c r="K24" s="63"/>
      <c r="L24" s="32"/>
      <c r="M24" s="32"/>
      <c r="N24" s="64"/>
    </row>
    <row r="25" customFormat="false" ht="15" hidden="false" customHeight="true" outlineLevel="0" collapsed="false">
      <c r="A25" s="51"/>
      <c r="B25" s="52"/>
      <c r="C25" s="35" t="s">
        <v>28</v>
      </c>
      <c r="D25" s="36" t="n">
        <v>3</v>
      </c>
      <c r="E25" s="29" t="n">
        <v>100</v>
      </c>
      <c r="F25" s="30" t="n">
        <f aca="false">+E25*D25</f>
        <v>300</v>
      </c>
      <c r="G25" s="62"/>
      <c r="H25" s="55" t="n">
        <f aca="false">D25*G25</f>
        <v>0</v>
      </c>
      <c r="I25" s="32"/>
      <c r="J25" s="32"/>
      <c r="K25" s="32"/>
      <c r="L25" s="32"/>
      <c r="M25" s="32"/>
      <c r="N25" s="33"/>
    </row>
    <row r="26" customFormat="false" ht="15" hidden="false" customHeight="true" outlineLevel="0" collapsed="false">
      <c r="A26" s="51"/>
      <c r="B26" s="52"/>
      <c r="C26" s="35" t="s">
        <v>29</v>
      </c>
      <c r="D26" s="37" t="n">
        <v>2</v>
      </c>
      <c r="E26" s="29"/>
      <c r="F26" s="30" t="n">
        <f aca="false">+E26*D26</f>
        <v>0</v>
      </c>
      <c r="G26" s="38" t="n">
        <v>10</v>
      </c>
      <c r="H26" s="38" t="n">
        <f aca="false">D26*G26</f>
        <v>20</v>
      </c>
      <c r="I26" s="32"/>
      <c r="J26" s="32"/>
      <c r="K26" s="32"/>
      <c r="L26" s="32"/>
      <c r="M26" s="32"/>
      <c r="N26" s="33"/>
    </row>
    <row r="27" customFormat="false" ht="15" hidden="false" customHeight="true" outlineLevel="0" collapsed="false">
      <c r="A27" s="51"/>
      <c r="B27" s="52"/>
      <c r="C27" s="35" t="s">
        <v>30</v>
      </c>
      <c r="D27" s="36"/>
      <c r="E27" s="29"/>
      <c r="F27" s="30" t="n">
        <f aca="false">+E27*D27</f>
        <v>0</v>
      </c>
      <c r="G27" s="62"/>
      <c r="H27" s="55" t="n">
        <f aca="false">D27*G27</f>
        <v>0</v>
      </c>
      <c r="I27" s="32"/>
      <c r="J27" s="32"/>
      <c r="K27" s="32"/>
      <c r="L27" s="32"/>
      <c r="M27" s="32"/>
      <c r="N27" s="33"/>
    </row>
    <row r="28" customFormat="false" ht="15" hidden="false" customHeight="true" outlineLevel="0" collapsed="false">
      <c r="A28" s="51"/>
      <c r="B28" s="52"/>
      <c r="C28" s="35" t="s">
        <v>31</v>
      </c>
      <c r="D28" s="36"/>
      <c r="E28" s="29"/>
      <c r="F28" s="30" t="n">
        <f aca="false">+E28*D28</f>
        <v>0</v>
      </c>
      <c r="G28" s="62"/>
      <c r="H28" s="55" t="n">
        <f aca="false">D28*G28</f>
        <v>0</v>
      </c>
      <c r="I28" s="32"/>
      <c r="J28" s="32"/>
      <c r="K28" s="32"/>
      <c r="L28" s="32"/>
      <c r="M28" s="32"/>
      <c r="N28" s="33"/>
    </row>
    <row r="29" customFormat="false" ht="15" hidden="false" customHeight="true" outlineLevel="0" collapsed="false">
      <c r="A29" s="51"/>
      <c r="B29" s="52"/>
      <c r="C29" s="35" t="s">
        <v>32</v>
      </c>
      <c r="D29" s="36"/>
      <c r="E29" s="29"/>
      <c r="F29" s="30" t="n">
        <f aca="false">+E29*D29</f>
        <v>0</v>
      </c>
      <c r="G29" s="62"/>
      <c r="H29" s="55" t="n">
        <f aca="false">D29*G29</f>
        <v>0</v>
      </c>
      <c r="I29" s="32"/>
      <c r="J29" s="32"/>
      <c r="K29" s="32"/>
      <c r="L29" s="32"/>
      <c r="M29" s="32"/>
      <c r="N29" s="33"/>
    </row>
    <row r="30" customFormat="false" ht="15" hidden="false" customHeight="true" outlineLevel="0" collapsed="false">
      <c r="A30" s="51"/>
      <c r="B30" s="52"/>
      <c r="C30" s="35" t="s">
        <v>33</v>
      </c>
      <c r="D30" s="36"/>
      <c r="E30" s="29"/>
      <c r="F30" s="30" t="n">
        <f aca="false">+E30*D30</f>
        <v>0</v>
      </c>
      <c r="G30" s="62"/>
      <c r="H30" s="55" t="n">
        <f aca="false">D30*G30</f>
        <v>0</v>
      </c>
      <c r="N30" s="56"/>
    </row>
    <row r="31" customFormat="false" ht="15" hidden="false" customHeight="true" outlineLevel="0" collapsed="false">
      <c r="A31" s="51"/>
      <c r="B31" s="52"/>
      <c r="C31" s="35" t="s">
        <v>34</v>
      </c>
      <c r="D31" s="41"/>
      <c r="E31" s="42"/>
      <c r="F31" s="30" t="n">
        <f aca="false">+E31*D31</f>
        <v>0</v>
      </c>
      <c r="G31" s="62"/>
      <c r="H31" s="55" t="n">
        <f aca="false">D31*G31</f>
        <v>0</v>
      </c>
      <c r="N31" s="65"/>
    </row>
    <row r="32" customFormat="false" ht="15" hidden="false" customHeight="true" outlineLevel="0" collapsed="false">
      <c r="A32" s="57" t="s">
        <v>41</v>
      </c>
      <c r="B32" s="57"/>
      <c r="C32" s="57"/>
      <c r="D32" s="57"/>
      <c r="E32" s="57"/>
      <c r="F32" s="46" t="n">
        <f aca="false">SUM(F24:F31)</f>
        <v>660</v>
      </c>
      <c r="G32" s="66"/>
      <c r="H32" s="67" t="n">
        <f aca="false">SUM(H24:H31)</f>
        <v>20</v>
      </c>
      <c r="I32" s="58" t="n">
        <f aca="false">I14*P32</f>
        <v>8687.58</v>
      </c>
      <c r="J32" s="59" t="n">
        <f aca="false">IF(F32=0, "0", ROUND(F32*0.9,2))</f>
        <v>594</v>
      </c>
      <c r="K32" s="59" t="n">
        <f aca="false">H32*45</f>
        <v>900</v>
      </c>
      <c r="L32" s="59" t="n">
        <f aca="false">+I32+J32+K32</f>
        <v>10181.58</v>
      </c>
      <c r="M32" s="60" t="n">
        <f aca="false">+ROUND(N$3*L32,2)</f>
        <v>10181.58</v>
      </c>
      <c r="N32" s="50"/>
      <c r="P32" s="68" t="n">
        <f aca="false">F32/$F$14</f>
        <v>0.3</v>
      </c>
      <c r="Q32" s="61" t="n">
        <f aca="false">M32/$M$14</f>
        <v>0.302675497791228</v>
      </c>
    </row>
    <row r="33" customFormat="false" ht="15" hidden="false" customHeight="true" outlineLevel="0" collapsed="false">
      <c r="A33" s="51" t="s">
        <v>42</v>
      </c>
      <c r="B33" s="52"/>
      <c r="C33" s="27" t="s">
        <v>26</v>
      </c>
      <c r="D33" s="28" t="n">
        <v>2</v>
      </c>
      <c r="E33" s="53" t="n">
        <v>120</v>
      </c>
      <c r="F33" s="30" t="n">
        <f aca="false">D33*E33</f>
        <v>240</v>
      </c>
      <c r="G33" s="62"/>
      <c r="H33" s="55" t="n">
        <f aca="false">D33*G33</f>
        <v>0</v>
      </c>
      <c r="N33" s="69"/>
    </row>
    <row r="34" customFormat="false" ht="15" hidden="false" customHeight="true" outlineLevel="0" collapsed="false">
      <c r="A34" s="51"/>
      <c r="B34" s="52"/>
      <c r="C34" s="35" t="s">
        <v>28</v>
      </c>
      <c r="D34" s="36" t="n">
        <v>2</v>
      </c>
      <c r="E34" s="29" t="n">
        <v>100</v>
      </c>
      <c r="F34" s="30" t="n">
        <f aca="false">D34*E34</f>
        <v>200</v>
      </c>
      <c r="G34" s="62"/>
      <c r="H34" s="55" t="n">
        <f aca="false">D34*G34</f>
        <v>0</v>
      </c>
      <c r="N34" s="56"/>
    </row>
    <row r="35" customFormat="false" ht="15" hidden="false" customHeight="true" outlineLevel="0" collapsed="false">
      <c r="A35" s="51"/>
      <c r="B35" s="52"/>
      <c r="C35" s="35" t="s">
        <v>29</v>
      </c>
      <c r="D35" s="36"/>
      <c r="E35" s="29"/>
      <c r="F35" s="30" t="n">
        <f aca="false">D35*E35</f>
        <v>0</v>
      </c>
      <c r="G35" s="62"/>
      <c r="H35" s="55" t="n">
        <f aca="false">D35*G35</f>
        <v>0</v>
      </c>
      <c r="N35" s="56"/>
    </row>
    <row r="36" customFormat="false" ht="15" hidden="false" customHeight="true" outlineLevel="0" collapsed="false">
      <c r="A36" s="51"/>
      <c r="B36" s="52"/>
      <c r="C36" s="35" t="s">
        <v>30</v>
      </c>
      <c r="D36" s="37" t="n">
        <v>2</v>
      </c>
      <c r="E36" s="29"/>
      <c r="F36" s="30" t="n">
        <f aca="false">D36*E36</f>
        <v>0</v>
      </c>
      <c r="G36" s="38" t="n">
        <v>10</v>
      </c>
      <c r="H36" s="38" t="n">
        <f aca="false">D36*G36</f>
        <v>20</v>
      </c>
      <c r="N36" s="56"/>
    </row>
    <row r="37" customFormat="false" ht="15" hidden="false" customHeight="true" outlineLevel="0" collapsed="false">
      <c r="A37" s="51"/>
      <c r="B37" s="52"/>
      <c r="C37" s="35" t="s">
        <v>31</v>
      </c>
      <c r="D37" s="36"/>
      <c r="E37" s="29"/>
      <c r="F37" s="30" t="n">
        <f aca="false">D37*E37</f>
        <v>0</v>
      </c>
      <c r="G37" s="62"/>
      <c r="H37" s="55" t="n">
        <f aca="false">D37*G37</f>
        <v>0</v>
      </c>
      <c r="N37" s="56"/>
    </row>
    <row r="38" customFormat="false" ht="15" hidden="false" customHeight="true" outlineLevel="0" collapsed="false">
      <c r="A38" s="51"/>
      <c r="B38" s="52"/>
      <c r="C38" s="35" t="s">
        <v>32</v>
      </c>
      <c r="D38" s="36"/>
      <c r="E38" s="29"/>
      <c r="F38" s="30" t="n">
        <f aca="false">D38*E38</f>
        <v>0</v>
      </c>
      <c r="G38" s="62"/>
      <c r="H38" s="55" t="n">
        <f aca="false">D38*G38</f>
        <v>0</v>
      </c>
      <c r="N38" s="56"/>
    </row>
    <row r="39" customFormat="false" ht="15" hidden="false" customHeight="true" outlineLevel="0" collapsed="false">
      <c r="A39" s="51"/>
      <c r="B39" s="52"/>
      <c r="C39" s="35" t="s">
        <v>33</v>
      </c>
      <c r="D39" s="36"/>
      <c r="E39" s="29"/>
      <c r="F39" s="30" t="n">
        <f aca="false">D39*E39</f>
        <v>0</v>
      </c>
      <c r="G39" s="62"/>
      <c r="H39" s="55" t="n">
        <f aca="false">D39*G39</f>
        <v>0</v>
      </c>
      <c r="N39" s="56"/>
    </row>
    <row r="40" customFormat="false" ht="15" hidden="false" customHeight="true" outlineLevel="0" collapsed="false">
      <c r="A40" s="51"/>
      <c r="B40" s="52"/>
      <c r="C40" s="35" t="s">
        <v>34</v>
      </c>
      <c r="D40" s="41"/>
      <c r="E40" s="42"/>
      <c r="F40" s="30" t="n">
        <f aca="false">D40*E40</f>
        <v>0</v>
      </c>
      <c r="G40" s="62"/>
      <c r="H40" s="55" t="n">
        <f aca="false">D40*G40</f>
        <v>0</v>
      </c>
      <c r="N40" s="65"/>
    </row>
    <row r="41" customFormat="false" ht="15" hidden="false" customHeight="true" outlineLevel="0" collapsed="false">
      <c r="A41" s="57" t="s">
        <v>43</v>
      </c>
      <c r="B41" s="57"/>
      <c r="C41" s="57"/>
      <c r="D41" s="57"/>
      <c r="E41" s="57"/>
      <c r="F41" s="46" t="n">
        <f aca="false">SUM(F33:F40)</f>
        <v>440</v>
      </c>
      <c r="G41" s="66"/>
      <c r="H41" s="67" t="n">
        <f aca="false">SUM(H33:H40)</f>
        <v>20</v>
      </c>
      <c r="I41" s="58" t="n">
        <f aca="false">I14*P41</f>
        <v>5791.72</v>
      </c>
      <c r="J41" s="59" t="n">
        <f aca="false">IF(F41=0, "0", ROUND(F41*0.9,2))</f>
        <v>396</v>
      </c>
      <c r="K41" s="59" t="n">
        <f aca="false">H41*45</f>
        <v>900</v>
      </c>
      <c r="L41" s="59" t="n">
        <f aca="false">+I41+J41+K41</f>
        <v>7087.72</v>
      </c>
      <c r="M41" s="60" t="n">
        <f aca="false">+ROUND(N$3*L41,2)</f>
        <v>7087.72</v>
      </c>
      <c r="N41" s="50"/>
      <c r="P41" s="68" t="n">
        <f aca="false">F41/$F$14</f>
        <v>0.2</v>
      </c>
      <c r="Q41" s="61" t="n">
        <f aca="false">M41/$M$14</f>
        <v>0.210701991164912</v>
      </c>
    </row>
    <row r="42" customFormat="false" ht="15" hidden="false" customHeight="true" outlineLevel="0" collapsed="false">
      <c r="A42" s="51" t="s">
        <v>44</v>
      </c>
      <c r="B42" s="52"/>
      <c r="C42" s="27" t="s">
        <v>26</v>
      </c>
      <c r="D42" s="41" t="n">
        <v>3</v>
      </c>
      <c r="E42" s="70" t="n">
        <v>120</v>
      </c>
      <c r="F42" s="30" t="n">
        <f aca="false">D42*E42</f>
        <v>360</v>
      </c>
      <c r="G42" s="54"/>
      <c r="H42" s="55" t="n">
        <f aca="false">D42*G42</f>
        <v>0</v>
      </c>
      <c r="N42" s="71"/>
    </row>
    <row r="43" customFormat="false" ht="15" hidden="false" customHeight="true" outlineLevel="0" collapsed="false">
      <c r="A43" s="51"/>
      <c r="B43" s="52"/>
      <c r="C43" s="35" t="s">
        <v>28</v>
      </c>
      <c r="D43" s="72" t="n">
        <v>3</v>
      </c>
      <c r="E43" s="73" t="n">
        <v>100</v>
      </c>
      <c r="F43" s="30" t="n">
        <f aca="false">D43*E43</f>
        <v>300</v>
      </c>
      <c r="G43" s="54"/>
      <c r="H43" s="55" t="n">
        <f aca="false">D43*G43</f>
        <v>0</v>
      </c>
      <c r="N43" s="74"/>
    </row>
    <row r="44" customFormat="false" ht="15" hidden="false" customHeight="true" outlineLevel="0" collapsed="false">
      <c r="A44" s="51"/>
      <c r="B44" s="52"/>
      <c r="C44" s="35" t="s">
        <v>29</v>
      </c>
      <c r="D44" s="75"/>
      <c r="E44" s="76"/>
      <c r="F44" s="30" t="n">
        <f aca="false">D44*E44</f>
        <v>0</v>
      </c>
      <c r="G44" s="54"/>
      <c r="H44" s="55" t="n">
        <f aca="false">D44*G44</f>
        <v>0</v>
      </c>
      <c r="N44" s="74"/>
    </row>
    <row r="45" customFormat="false" ht="15" hidden="false" customHeight="true" outlineLevel="0" collapsed="false">
      <c r="A45" s="51"/>
      <c r="B45" s="52"/>
      <c r="C45" s="35" t="s">
        <v>30</v>
      </c>
      <c r="D45" s="37" t="n">
        <v>1</v>
      </c>
      <c r="E45" s="29"/>
      <c r="F45" s="30" t="n">
        <f aca="false">D45*E45</f>
        <v>0</v>
      </c>
      <c r="G45" s="38" t="n">
        <v>10</v>
      </c>
      <c r="H45" s="38" t="n">
        <f aca="false">D45*G45</f>
        <v>10</v>
      </c>
      <c r="N45" s="74"/>
    </row>
    <row r="46" customFormat="false" ht="15" hidden="false" customHeight="true" outlineLevel="0" collapsed="false">
      <c r="A46" s="51"/>
      <c r="B46" s="52"/>
      <c r="C46" s="35" t="s">
        <v>31</v>
      </c>
      <c r="D46" s="41"/>
      <c r="E46" s="42"/>
      <c r="F46" s="30" t="n">
        <f aca="false">D46*E46</f>
        <v>0</v>
      </c>
      <c r="G46" s="54"/>
      <c r="H46" s="55" t="n">
        <f aca="false">D46*G46</f>
        <v>0</v>
      </c>
      <c r="N46" s="74"/>
    </row>
    <row r="47" customFormat="false" ht="15" hidden="false" customHeight="true" outlineLevel="0" collapsed="false">
      <c r="A47" s="51"/>
      <c r="B47" s="52"/>
      <c r="C47" s="35" t="s">
        <v>32</v>
      </c>
      <c r="D47" s="41"/>
      <c r="E47" s="42"/>
      <c r="F47" s="30" t="n">
        <f aca="false">D47*E47</f>
        <v>0</v>
      </c>
      <c r="G47" s="54"/>
      <c r="H47" s="55" t="n">
        <f aca="false">D47*G47</f>
        <v>0</v>
      </c>
      <c r="N47" s="74"/>
    </row>
    <row r="48" customFormat="false" ht="15" hidden="false" customHeight="true" outlineLevel="0" collapsed="false">
      <c r="A48" s="51"/>
      <c r="B48" s="52"/>
      <c r="C48" s="35" t="s">
        <v>33</v>
      </c>
      <c r="D48" s="41"/>
      <c r="E48" s="42"/>
      <c r="F48" s="30" t="n">
        <f aca="false">D48*E48</f>
        <v>0</v>
      </c>
      <c r="G48" s="54"/>
      <c r="H48" s="55" t="n">
        <f aca="false">D48*G48</f>
        <v>0</v>
      </c>
      <c r="N48" s="74"/>
    </row>
    <row r="49" customFormat="false" ht="15" hidden="false" customHeight="true" outlineLevel="0" collapsed="false">
      <c r="A49" s="51"/>
      <c r="B49" s="52"/>
      <c r="C49" s="35" t="s">
        <v>34</v>
      </c>
      <c r="D49" s="41"/>
      <c r="E49" s="42"/>
      <c r="F49" s="30" t="n">
        <f aca="false">D49*E49</f>
        <v>0</v>
      </c>
      <c r="G49" s="54"/>
      <c r="H49" s="55" t="n">
        <f aca="false">D49*G49</f>
        <v>0</v>
      </c>
      <c r="N49" s="65"/>
    </row>
    <row r="50" customFormat="false" ht="15" hidden="false" customHeight="true" outlineLevel="0" collapsed="false">
      <c r="A50" s="57" t="s">
        <v>45</v>
      </c>
      <c r="B50" s="57"/>
      <c r="C50" s="57"/>
      <c r="D50" s="57"/>
      <c r="E50" s="57"/>
      <c r="F50" s="46" t="n">
        <f aca="false">SUM(F42:F49)</f>
        <v>660</v>
      </c>
      <c r="G50" s="66"/>
      <c r="H50" s="67" t="n">
        <f aca="false">SUM(H42:H49)</f>
        <v>10</v>
      </c>
      <c r="I50" s="58" t="n">
        <f aca="false">I14*P50</f>
        <v>8687.58</v>
      </c>
      <c r="J50" s="59" t="n">
        <f aca="false">IF(F50=0, "0", ROUND(F50*0.9,2))</f>
        <v>594</v>
      </c>
      <c r="K50" s="59" t="n">
        <f aca="false">H50*45</f>
        <v>450</v>
      </c>
      <c r="L50" s="59" t="n">
        <f aca="false">+I50+J50+K50</f>
        <v>9731.58</v>
      </c>
      <c r="M50" s="60" t="n">
        <f aca="false">+ROUND(N$3*L50,2)</f>
        <v>9731.58</v>
      </c>
      <c r="N50" s="50"/>
      <c r="P50" s="68" t="n">
        <f aca="false">F50/$F$14</f>
        <v>0.3</v>
      </c>
      <c r="Q50" s="61" t="n">
        <f aca="false">M50/$M$14</f>
        <v>0.289298008835088</v>
      </c>
    </row>
    <row r="51" customFormat="false" ht="15" hidden="false" customHeight="true" outlineLevel="0" collapsed="false">
      <c r="A51" s="51" t="s">
        <v>46</v>
      </c>
      <c r="B51" s="52"/>
      <c r="C51" s="27" t="s">
        <v>26</v>
      </c>
      <c r="D51" s="41"/>
      <c r="E51" s="42"/>
      <c r="F51" s="30" t="n">
        <f aca="false">D51*E51</f>
        <v>0</v>
      </c>
      <c r="G51" s="54"/>
      <c r="H51" s="55" t="n">
        <f aca="false">D51*G51</f>
        <v>0</v>
      </c>
      <c r="N51" s="71"/>
    </row>
    <row r="52" customFormat="false" ht="15" hidden="false" customHeight="true" outlineLevel="0" collapsed="false">
      <c r="A52" s="51"/>
      <c r="B52" s="52"/>
      <c r="C52" s="35" t="s">
        <v>28</v>
      </c>
      <c r="D52" s="41"/>
      <c r="E52" s="42"/>
      <c r="F52" s="30" t="n">
        <f aca="false">D52*E52</f>
        <v>0</v>
      </c>
      <c r="G52" s="54"/>
      <c r="H52" s="55" t="n">
        <f aca="false">D52*G52</f>
        <v>0</v>
      </c>
      <c r="N52" s="74"/>
    </row>
    <row r="53" customFormat="false" ht="15" hidden="false" customHeight="true" outlineLevel="0" collapsed="false">
      <c r="A53" s="51"/>
      <c r="B53" s="52"/>
      <c r="C53" s="35" t="s">
        <v>29</v>
      </c>
      <c r="D53" s="41"/>
      <c r="E53" s="42"/>
      <c r="F53" s="30" t="n">
        <f aca="false">D53*E53</f>
        <v>0</v>
      </c>
      <c r="G53" s="54"/>
      <c r="H53" s="55" t="n">
        <f aca="false">D53*G53</f>
        <v>0</v>
      </c>
      <c r="N53" s="74"/>
    </row>
    <row r="54" customFormat="false" ht="15" hidden="false" customHeight="true" outlineLevel="0" collapsed="false">
      <c r="A54" s="51"/>
      <c r="B54" s="52"/>
      <c r="C54" s="35" t="s">
        <v>30</v>
      </c>
      <c r="D54" s="41"/>
      <c r="E54" s="42"/>
      <c r="F54" s="30" t="n">
        <f aca="false">D54*E54</f>
        <v>0</v>
      </c>
      <c r="G54" s="54"/>
      <c r="H54" s="55" t="n">
        <f aca="false">D54*G54</f>
        <v>0</v>
      </c>
      <c r="N54" s="74"/>
    </row>
    <row r="55" customFormat="false" ht="15" hidden="false" customHeight="true" outlineLevel="0" collapsed="false">
      <c r="A55" s="51"/>
      <c r="B55" s="52"/>
      <c r="C55" s="35" t="s">
        <v>31</v>
      </c>
      <c r="D55" s="41"/>
      <c r="E55" s="42"/>
      <c r="F55" s="30" t="n">
        <f aca="false">D55*E55</f>
        <v>0</v>
      </c>
      <c r="G55" s="54"/>
      <c r="H55" s="55" t="n">
        <f aca="false">D55*G55</f>
        <v>0</v>
      </c>
      <c r="N55" s="74"/>
    </row>
    <row r="56" customFormat="false" ht="15" hidden="false" customHeight="true" outlineLevel="0" collapsed="false">
      <c r="A56" s="51"/>
      <c r="B56" s="52"/>
      <c r="C56" s="35" t="s">
        <v>32</v>
      </c>
      <c r="D56" s="41"/>
      <c r="E56" s="42"/>
      <c r="F56" s="30" t="n">
        <f aca="false">D56*E56</f>
        <v>0</v>
      </c>
      <c r="G56" s="54"/>
      <c r="H56" s="55" t="n">
        <f aca="false">D56*G56</f>
        <v>0</v>
      </c>
      <c r="N56" s="74"/>
    </row>
    <row r="57" customFormat="false" ht="15" hidden="false" customHeight="true" outlineLevel="0" collapsed="false">
      <c r="A57" s="51"/>
      <c r="B57" s="52"/>
      <c r="C57" s="35" t="s">
        <v>33</v>
      </c>
      <c r="D57" s="41"/>
      <c r="E57" s="42"/>
      <c r="F57" s="30" t="n">
        <f aca="false">D57*E57</f>
        <v>0</v>
      </c>
      <c r="G57" s="54"/>
      <c r="H57" s="55" t="n">
        <f aca="false">D57*G57</f>
        <v>0</v>
      </c>
      <c r="N57" s="74"/>
    </row>
    <row r="58" customFormat="false" ht="15" hidden="false" customHeight="true" outlineLevel="0" collapsed="false">
      <c r="A58" s="51"/>
      <c r="B58" s="52"/>
      <c r="C58" s="35" t="s">
        <v>34</v>
      </c>
      <c r="D58" s="41"/>
      <c r="E58" s="42"/>
      <c r="F58" s="30" t="n">
        <f aca="false">D58*E58</f>
        <v>0</v>
      </c>
      <c r="G58" s="54"/>
      <c r="H58" s="55" t="n">
        <f aca="false">D58*G58</f>
        <v>0</v>
      </c>
      <c r="N58" s="65"/>
    </row>
    <row r="59" customFormat="false" ht="15" hidden="false" customHeight="true" outlineLevel="0" collapsed="false">
      <c r="A59" s="57" t="s">
        <v>47</v>
      </c>
      <c r="B59" s="57"/>
      <c r="C59" s="57"/>
      <c r="D59" s="57"/>
      <c r="E59" s="57"/>
      <c r="F59" s="46" t="n">
        <f aca="false">SUM(F51:F58)</f>
        <v>0</v>
      </c>
      <c r="G59" s="66"/>
      <c r="H59" s="67" t="n">
        <f aca="false">SUM(H51:H58)</f>
        <v>0</v>
      </c>
      <c r="I59" s="47"/>
      <c r="J59" s="47" t="str">
        <f aca="false">IF(F59=0, "0", ROUND(F59*0.9,2))</f>
        <v>0</v>
      </c>
      <c r="K59" s="47" t="str">
        <f aca="false">IF(H59=0, "0", ROUND(H59*45,2))</f>
        <v>0</v>
      </c>
      <c r="L59" s="47" t="n">
        <f aca="false">+I59+J59+K59</f>
        <v>0</v>
      </c>
      <c r="M59" s="60" t="str">
        <f aca="false">IF(F59=0,"0",ROUND($M$14*G59,2))</f>
        <v>0</v>
      </c>
      <c r="N59" s="50"/>
      <c r="P59" s="77" t="n">
        <f aca="false">F59/$F$14</f>
        <v>0</v>
      </c>
      <c r="Q59" s="78" t="n">
        <f aca="false">M59/$M$14</f>
        <v>0</v>
      </c>
    </row>
    <row r="60" customFormat="false" ht="25.65" hidden="false" customHeight="true" outlineLevel="0" collapsed="false">
      <c r="A60" s="79" t="s">
        <v>48</v>
      </c>
      <c r="B60" s="79"/>
      <c r="C60" s="79"/>
      <c r="D60" s="79"/>
      <c r="E60" s="79"/>
      <c r="M60" s="60" t="n">
        <f aca="false">+ROUND(M23+M32+M41+M50+M59,2)</f>
        <v>33638.6</v>
      </c>
    </row>
    <row r="61" customFormat="false" ht="10.5" hidden="false" customHeight="true" outlineLevel="0" collapsed="false">
      <c r="B61" s="3"/>
      <c r="C61" s="3"/>
    </row>
    <row r="62" customFormat="false" ht="34.5" hidden="false" customHeight="true" outlineLevel="0" collapsed="false">
      <c r="A62" s="80" t="s">
        <v>49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customFormat="false" ht="23.25" hidden="false" customHeight="true" outlineLevel="0" collapsed="false">
      <c r="A63" s="81" t="s">
        <v>50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</row>
    <row r="64" customFormat="false" ht="15" hidden="false" customHeight="true" outlineLevel="0" collapsed="false"/>
    <row r="65" customFormat="false" ht="15" hidden="false" customHeight="true" outlineLevel="0" collapsed="false">
      <c r="A65" s="82"/>
      <c r="B65" s="3" t="s">
        <v>51</v>
      </c>
      <c r="C65" s="3"/>
    </row>
    <row r="66" customFormat="false" ht="15" hidden="false" customHeight="true" outlineLevel="0" collapsed="false"/>
    <row r="67" customFormat="false" ht="15" hidden="false" customHeight="true" outlineLevel="0" collapsed="false">
      <c r="Q67" s="23"/>
    </row>
    <row r="68" s="23" customFormat="true" ht="15" hidden="false" customHeight="true" outlineLevel="0" collapsed="false">
      <c r="A68" s="1"/>
      <c r="B68" s="1"/>
      <c r="C68" s="2"/>
      <c r="D68" s="3"/>
      <c r="E68" s="3"/>
      <c r="F68" s="3"/>
      <c r="G68" s="3"/>
      <c r="H68" s="3"/>
      <c r="I68" s="4"/>
      <c r="J68" s="4"/>
      <c r="K68" s="4"/>
      <c r="L68" s="5"/>
      <c r="M68" s="4"/>
      <c r="N68" s="5"/>
      <c r="O68" s="22"/>
      <c r="P68" s="7"/>
      <c r="Q68" s="3"/>
    </row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>
      <c r="Q128" s="23"/>
    </row>
    <row r="129" s="23" customFormat="true" ht="13.8" hidden="false" customHeight="false" outlineLevel="0" collapsed="false">
      <c r="A129" s="1"/>
      <c r="B129" s="1"/>
      <c r="C129" s="2"/>
      <c r="D129" s="3"/>
      <c r="E129" s="3"/>
      <c r="F129" s="3"/>
      <c r="G129" s="3"/>
      <c r="H129" s="3"/>
      <c r="I129" s="4"/>
      <c r="J129" s="4"/>
      <c r="K129" s="4"/>
      <c r="L129" s="5"/>
      <c r="M129" s="4"/>
      <c r="N129" s="5"/>
      <c r="O129" s="22"/>
      <c r="P129" s="7"/>
      <c r="Q129" s="3"/>
    </row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customFormat="false" ht="15" hidden="false" customHeight="true" outlineLevel="0" collapsed="false"/>
    <row r="178" customFormat="false" ht="15" hidden="false" customHeight="true" outlineLevel="0" collapsed="false"/>
    <row r="179" customFormat="false" ht="15" hidden="false" customHeight="true" outlineLevel="0" collapsed="false"/>
    <row r="180" customFormat="false" ht="15" hidden="false" customHeight="true" outlineLevel="0" collapsed="false"/>
    <row r="181" customFormat="false" ht="15" hidden="false" customHeight="true" outlineLevel="0" collapsed="false"/>
    <row r="182" customFormat="false" ht="15" hidden="false" customHeight="true" outlineLevel="0" collapsed="false"/>
    <row r="183" customFormat="false" ht="15" hidden="false" customHeight="true" outlineLevel="0" collapsed="false"/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>
      <c r="Q189" s="23"/>
    </row>
    <row r="190" s="23" customFormat="true" ht="13.8" hidden="false" customHeight="false" outlineLevel="0" collapsed="false">
      <c r="A190" s="1"/>
      <c r="B190" s="1"/>
      <c r="C190" s="2"/>
      <c r="D190" s="3"/>
      <c r="E190" s="3"/>
      <c r="F190" s="3"/>
      <c r="G190" s="3"/>
      <c r="H190" s="3"/>
      <c r="I190" s="4"/>
      <c r="J190" s="4"/>
      <c r="K190" s="4"/>
      <c r="L190" s="5"/>
      <c r="M190" s="4"/>
      <c r="N190" s="5"/>
      <c r="O190" s="22"/>
      <c r="P190" s="7"/>
      <c r="Q190" s="3"/>
    </row>
    <row r="192" customFormat="false" ht="18" hidden="false" customHeight="true" outlineLevel="0" collapsed="false"/>
    <row r="193" customFormat="false" ht="19.5" hidden="false" customHeight="true" outlineLevel="0" collapsed="false"/>
    <row r="194" customFormat="false" ht="15" hidden="false" customHeight="true" outlineLevel="0" collapsed="false"/>
    <row r="200" customFormat="false" ht="17.25" hidden="false" customHeight="true" outlineLevel="0" collapsed="false"/>
  </sheetData>
  <mergeCells count="26">
    <mergeCell ref="A1:N1"/>
    <mergeCell ref="A2:N2"/>
    <mergeCell ref="A3:B3"/>
    <mergeCell ref="D3:M3"/>
    <mergeCell ref="A6:A13"/>
    <mergeCell ref="B6:B13"/>
    <mergeCell ref="A14:D14"/>
    <mergeCell ref="A15:A22"/>
    <mergeCell ref="B15:B22"/>
    <mergeCell ref="P15:P22"/>
    <mergeCell ref="Q15:Q22"/>
    <mergeCell ref="A23:E23"/>
    <mergeCell ref="A24:A31"/>
    <mergeCell ref="B24:B31"/>
    <mergeCell ref="A32:E32"/>
    <mergeCell ref="A33:A40"/>
    <mergeCell ref="B33:B40"/>
    <mergeCell ref="A41:E41"/>
    <mergeCell ref="A42:A49"/>
    <mergeCell ref="A50:E50"/>
    <mergeCell ref="A51:A58"/>
    <mergeCell ref="A59:E59"/>
    <mergeCell ref="I59:L59"/>
    <mergeCell ref="A60:E60"/>
    <mergeCell ref="A62:N62"/>
    <mergeCell ref="A63:N63"/>
  </mergeCells>
  <dataValidations count="2">
    <dataValidation allowBlank="true" errorStyle="stop" operator="between" showDropDown="false" showErrorMessage="true" showInputMessage="true" sqref="C3" type="none">
      <formula1>#ref!</formula1>
      <formula2>0</formula2>
    </dataValidation>
    <dataValidation allowBlank="true" errorStyle="stop" operator="between" showDropDown="false" showErrorMessage="true" showInputMessage="true" sqref="B6:B13 B15:B22 B24:B31 B33:B40 B42:B49 B51:B58" type="list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2024-10-28T11:09:23Z</cp:lastPrinted>
  <dcterms:modified xsi:type="dcterms:W3CDTF">2024-10-28T11:09:51Z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