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m\Documents\Documenti\agri energia perolla\nuova autorizzazione\"/>
    </mc:Choice>
  </mc:AlternateContent>
  <xr:revisionPtr revIDLastSave="0" documentId="13_ncr:1_{0FCE76DA-2BFA-4B55-9A0E-4696C25903A7}" xr6:coauthVersionLast="47" xr6:coauthVersionMax="47" xr10:uidLastSave="{00000000-0000-0000-0000-000000000000}"/>
  <bookViews>
    <workbookView xWindow="-120" yWindow="-120" windowWidth="20730" windowHeight="11760" xr2:uid="{BA06C703-3FE8-4C38-A6B6-CD27173D242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1" l="1"/>
  <c r="B22" i="1"/>
  <c r="F19" i="1"/>
  <c r="C19" i="1"/>
  <c r="F18" i="1"/>
  <c r="E18" i="1"/>
  <c r="C18" i="1"/>
  <c r="E17" i="1"/>
  <c r="F17" i="1" s="1"/>
  <c r="C17" i="1"/>
  <c r="B17" i="1"/>
  <c r="E16" i="1"/>
  <c r="F16" i="1" s="1"/>
  <c r="C16" i="1"/>
  <c r="E15" i="1"/>
  <c r="F15" i="1" s="1"/>
  <c r="C15" i="1"/>
  <c r="F14" i="1"/>
  <c r="E14" i="1"/>
  <c r="C14" i="1"/>
  <c r="F13" i="1"/>
  <c r="E13" i="1"/>
  <c r="C13" i="1"/>
  <c r="E12" i="1"/>
  <c r="F12" i="1" s="1"/>
  <c r="B12" i="1"/>
  <c r="C11" i="1"/>
  <c r="B11" i="1"/>
  <c r="B20" i="1" s="1"/>
  <c r="C20" i="1" l="1"/>
  <c r="E11" i="1"/>
  <c r="F11" i="1" l="1"/>
  <c r="E20" i="1"/>
  <c r="F21" i="1" l="1"/>
  <c r="F20" i="1"/>
</calcChain>
</file>

<file path=xl/sharedStrings.xml><?xml version="1.0" encoding="utf-8"?>
<sst xmlns="http://schemas.openxmlformats.org/spreadsheetml/2006/main" count="19" uniqueCount="19">
  <si>
    <t>AGRI ENERGIA PEROLLA SRL</t>
  </si>
  <si>
    <t>NUOVO PIANO DI ALIMENTAZIONE IMPIANTO DI PRODUZIONE DI ENERGIA ELETTRICA ALIMENTATO A BIOGAS</t>
  </si>
  <si>
    <t>produzione di biogas/metano</t>
  </si>
  <si>
    <t>PRODOTTO</t>
  </si>
  <si>
    <t>TON/MC/anno</t>
  </si>
  <si>
    <t>Ton/gg</t>
  </si>
  <si>
    <t>gas/ton</t>
  </si>
  <si>
    <t>gas totale</t>
  </si>
  <si>
    <t>metano</t>
  </si>
  <si>
    <t>TRINCIATO di loietto 150 hax35t/h (fatt. casteani)</t>
  </si>
  <si>
    <t>trinciato di sorgo 100 hax35 t/ha (fatt. Casteani)</t>
  </si>
  <si>
    <t>letame bovino (podere Fiori)</t>
  </si>
  <si>
    <t>Liquame suino (fatt. Casteani)</t>
  </si>
  <si>
    <t>Sansa Liquida/solida</t>
  </si>
  <si>
    <t>POLLINA</t>
  </si>
  <si>
    <t>trinciato di grano autoprodotto (50ha)</t>
  </si>
  <si>
    <t>TOTALE BIOMASSA IN INGRESSO</t>
  </si>
  <si>
    <t>DIGESTATO LIQUIDO DA SPANDERE TON</t>
  </si>
  <si>
    <t>DIGESTATO SOLIDO DA VENDERE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</si>
</sst>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/>
    <xf numFmtId="0" fontId="2" fillId="0" borderId="1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2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5" fillId="0" borderId="0" xfId="0" applyFont="1"/>
    <xf numFmtId="0" fontId="6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DFEBF-85B6-4A09-8A1C-45CF0A047958}">
  <dimension ref="A1:F23"/>
  <sheetViews>
    <sheetView tabSelected="1" workbookViewId="0"/>
  </sheetViews>
  <sheetFormatPr defaultRowHeight="15" x14ac:dyDescent="0.25"/>
  <cols>
    <col min="1" max="1" width="46.140625" customWidth="1"/>
    <col min="2" max="2" width="17.28515625" customWidth="1"/>
    <col min="3" max="3" width="12.42578125" customWidth="1"/>
    <col min="4" max="4" width="13.5703125" customWidth="1"/>
    <col min="5" max="5" width="12.5703125" customWidth="1"/>
    <col min="6" max="6" width="14.140625" customWidth="1"/>
  </cols>
  <sheetData>
    <row r="1" spans="1:6" ht="18.75" x14ac:dyDescent="0.3">
      <c r="A1" s="14" t="s">
        <v>0</v>
      </c>
    </row>
    <row r="3" spans="1:6" x14ac:dyDescent="0.25">
      <c r="A3" t="s">
        <v>1</v>
      </c>
    </row>
    <row r="5" spans="1:6" ht="15.75" x14ac:dyDescent="0.25">
      <c r="A5" s="11" t="s">
        <v>2</v>
      </c>
      <c r="B5" s="12"/>
      <c r="C5" s="12"/>
      <c r="D5" s="12"/>
      <c r="E5" s="12"/>
      <c r="F5" s="12"/>
    </row>
    <row r="6" spans="1:6" x14ac:dyDescent="0.25">
      <c r="A6" s="1"/>
    </row>
    <row r="7" spans="1:6" x14ac:dyDescent="0.25">
      <c r="A7" s="1"/>
      <c r="D7" s="2"/>
      <c r="E7" s="2"/>
      <c r="F7" s="3"/>
    </row>
    <row r="8" spans="1:6" x14ac:dyDescent="0.25">
      <c r="A8" s="1"/>
      <c r="D8" s="2"/>
      <c r="E8" s="2"/>
      <c r="F8" s="3"/>
    </row>
    <row r="9" spans="1:6" x14ac:dyDescent="0.25">
      <c r="A9" s="1" t="s">
        <v>3</v>
      </c>
      <c r="B9" t="s">
        <v>4</v>
      </c>
      <c r="C9" t="s">
        <v>5</v>
      </c>
      <c r="D9" s="2" t="s">
        <v>6</v>
      </c>
      <c r="E9" s="2" t="s">
        <v>7</v>
      </c>
      <c r="F9" s="3" t="s">
        <v>8</v>
      </c>
    </row>
    <row r="10" spans="1:6" x14ac:dyDescent="0.25">
      <c r="A10" s="1"/>
      <c r="E10" s="4"/>
    </row>
    <row r="11" spans="1:6" x14ac:dyDescent="0.25">
      <c r="A11" s="5" t="s">
        <v>9</v>
      </c>
      <c r="B11" s="6">
        <f>35*150</f>
        <v>5250</v>
      </c>
      <c r="C11">
        <f>B11/365</f>
        <v>14.383561643835616</v>
      </c>
      <c r="D11">
        <v>150</v>
      </c>
      <c r="E11">
        <f t="shared" ref="E11:E18" si="0">D11*B11</f>
        <v>787500</v>
      </c>
      <c r="F11" s="7">
        <f>E11*54%</f>
        <v>425250</v>
      </c>
    </row>
    <row r="12" spans="1:6" x14ac:dyDescent="0.25">
      <c r="A12" s="5" t="s">
        <v>10</v>
      </c>
      <c r="B12" s="6">
        <f>35*100</f>
        <v>3500</v>
      </c>
      <c r="C12">
        <v>10</v>
      </c>
      <c r="D12">
        <v>150</v>
      </c>
      <c r="E12">
        <f t="shared" si="0"/>
        <v>525000</v>
      </c>
      <c r="F12" s="7">
        <f t="shared" ref="F12:F19" si="1">E12*54%</f>
        <v>283500</v>
      </c>
    </row>
    <row r="13" spans="1:6" x14ac:dyDescent="0.25">
      <c r="A13" s="1" t="s">
        <v>11</v>
      </c>
      <c r="B13" s="6">
        <v>10000</v>
      </c>
      <c r="C13">
        <f t="shared" ref="C13:C20" si="2">B13/365</f>
        <v>27.397260273972602</v>
      </c>
      <c r="D13">
        <v>100</v>
      </c>
      <c r="E13">
        <f t="shared" si="0"/>
        <v>1000000</v>
      </c>
      <c r="F13" s="7">
        <f t="shared" si="1"/>
        <v>540000</v>
      </c>
    </row>
    <row r="14" spans="1:6" x14ac:dyDescent="0.25">
      <c r="A14" s="5" t="s">
        <v>12</v>
      </c>
      <c r="B14" s="6">
        <v>1560</v>
      </c>
      <c r="C14">
        <f t="shared" si="2"/>
        <v>4.2739726027397262</v>
      </c>
      <c r="D14">
        <v>20</v>
      </c>
      <c r="E14">
        <f t="shared" si="0"/>
        <v>31200</v>
      </c>
      <c r="F14" s="7">
        <f t="shared" si="1"/>
        <v>16848</v>
      </c>
    </row>
    <row r="15" spans="1:6" x14ac:dyDescent="0.25">
      <c r="A15" s="5" t="s">
        <v>13</v>
      </c>
      <c r="B15">
        <v>2000</v>
      </c>
      <c r="C15">
        <f t="shared" si="2"/>
        <v>5.4794520547945202</v>
      </c>
      <c r="D15">
        <v>100</v>
      </c>
      <c r="E15">
        <f t="shared" si="0"/>
        <v>200000</v>
      </c>
      <c r="F15" s="2">
        <f t="shared" si="1"/>
        <v>108000</v>
      </c>
    </row>
    <row r="16" spans="1:6" x14ac:dyDescent="0.25">
      <c r="A16" s="1" t="s">
        <v>14</v>
      </c>
      <c r="B16">
        <v>5000</v>
      </c>
      <c r="C16">
        <f t="shared" si="2"/>
        <v>13.698630136986301</v>
      </c>
      <c r="D16">
        <v>250</v>
      </c>
      <c r="E16">
        <f t="shared" si="0"/>
        <v>1250000</v>
      </c>
      <c r="F16" s="2">
        <f t="shared" si="1"/>
        <v>675000</v>
      </c>
    </row>
    <row r="17" spans="1:6" x14ac:dyDescent="0.25">
      <c r="A17" s="5" t="s">
        <v>15</v>
      </c>
      <c r="B17" s="6">
        <f>35*50</f>
        <v>1750</v>
      </c>
      <c r="C17">
        <f t="shared" si="2"/>
        <v>4.7945205479452051</v>
      </c>
      <c r="D17">
        <v>150</v>
      </c>
      <c r="E17">
        <f t="shared" si="0"/>
        <v>262500</v>
      </c>
      <c r="F17" s="7">
        <f t="shared" si="1"/>
        <v>141750</v>
      </c>
    </row>
    <row r="18" spans="1:6" x14ac:dyDescent="0.25">
      <c r="A18" s="5"/>
      <c r="B18">
        <v>0</v>
      </c>
      <c r="C18">
        <f t="shared" si="2"/>
        <v>0</v>
      </c>
      <c r="D18">
        <v>190</v>
      </c>
      <c r="E18">
        <f t="shared" si="0"/>
        <v>0</v>
      </c>
      <c r="F18" s="2">
        <f t="shared" si="1"/>
        <v>0</v>
      </c>
    </row>
    <row r="19" spans="1:6" x14ac:dyDescent="0.25">
      <c r="A19" s="1"/>
      <c r="B19">
        <v>0</v>
      </c>
      <c r="C19">
        <f t="shared" si="2"/>
        <v>0</v>
      </c>
      <c r="D19">
        <v>0</v>
      </c>
      <c r="E19">
        <v>0</v>
      </c>
      <c r="F19" s="2">
        <f t="shared" si="1"/>
        <v>0</v>
      </c>
    </row>
    <row r="20" spans="1:6" x14ac:dyDescent="0.25">
      <c r="A20" s="8" t="s">
        <v>16</v>
      </c>
      <c r="B20" s="6">
        <f>SUM(B11:B19)-B19</f>
        <v>29060</v>
      </c>
      <c r="C20" s="6">
        <f t="shared" si="2"/>
        <v>79.61643835616438</v>
      </c>
      <c r="E20" s="6">
        <f>SUM(E11:E19)</f>
        <v>4056200</v>
      </c>
      <c r="F20" s="7">
        <f>SUM(F11:F19)</f>
        <v>2190348</v>
      </c>
    </row>
    <row r="21" spans="1:6" x14ac:dyDescent="0.25">
      <c r="A21" s="5"/>
      <c r="B21" s="9"/>
      <c r="C21" s="9"/>
      <c r="D21" s="9"/>
      <c r="E21" s="9"/>
      <c r="F21" s="10">
        <f>+F11+F12+F13+F14+F17</f>
        <v>1407348</v>
      </c>
    </row>
    <row r="22" spans="1:6" x14ac:dyDescent="0.25">
      <c r="A22" s="5" t="s">
        <v>17</v>
      </c>
      <c r="B22" s="9">
        <f>B20*60%</f>
        <v>17436</v>
      </c>
      <c r="C22" s="9"/>
      <c r="D22" s="9"/>
      <c r="E22" s="9"/>
      <c r="F22" s="9"/>
    </row>
    <row r="23" spans="1:6" x14ac:dyDescent="0.25">
      <c r="A23" s="13" t="s">
        <v>18</v>
      </c>
      <c r="B23" s="9">
        <f>B20*20%</f>
        <v>5812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 claudio maria</dc:creator>
  <cp:lastModifiedBy>elia claudio maria</cp:lastModifiedBy>
  <dcterms:created xsi:type="dcterms:W3CDTF">2021-10-27T07:25:07Z</dcterms:created>
  <dcterms:modified xsi:type="dcterms:W3CDTF">2021-10-27T07:57:37Z</dcterms:modified>
</cp:coreProperties>
</file>